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verse Outline" sheetId="1" r:id="rId4"/>
  </sheets>
  <definedNames/>
  <calcPr/>
</workbook>
</file>

<file path=xl/sharedStrings.xml><?xml version="1.0" encoding="utf-8"?>
<sst xmlns="http://schemas.openxmlformats.org/spreadsheetml/2006/main" count="32" uniqueCount="29">
  <si>
    <t>Beat/Notes</t>
  </si>
  <si>
    <t>Ch/Scene</t>
  </si>
  <si>
    <t>Summary</t>
  </si>
  <si>
    <t>Goal</t>
  </si>
  <si>
    <t>Motivation</t>
  </si>
  <si>
    <t>Conflict</t>
  </si>
  <si>
    <t>Consequences</t>
  </si>
  <si>
    <t>Word Count</t>
  </si>
  <si>
    <t>Total Word Count</t>
  </si>
  <si>
    <t>Percentage</t>
  </si>
  <si>
    <t>ACT I</t>
  </si>
  <si>
    <r>
      <rPr>
        <rFont val="Arial"/>
        <b/>
        <color theme="1"/>
      </rPr>
      <t>Hook/Opening Image</t>
    </r>
    <r>
      <rPr>
        <rFont val="Arial"/>
        <color theme="1"/>
      </rPr>
      <t xml:space="preserve">  (mirrors resolution: ____)</t>
    </r>
  </si>
  <si>
    <t>2400</t>
  </si>
  <si>
    <r>
      <rPr>
        <rFont val="Arial"/>
        <b/>
        <color theme="1"/>
      </rPr>
      <t xml:space="preserve">Inciting incident </t>
    </r>
    <r>
      <rPr>
        <rFont val="Arial"/>
        <color theme="1"/>
      </rPr>
      <t xml:space="preserve">(mirrors climax: ____ </t>
    </r>
  </si>
  <si>
    <t>act I escalation</t>
  </si>
  <si>
    <t>minor dark moment</t>
  </si>
  <si>
    <t>Plot Point I/pt of no return (mirrors Plot Point 3-</t>
  </si>
  <si>
    <t xml:space="preserve">Act I total: </t>
  </si>
  <si>
    <t>ACT II</t>
  </si>
  <si>
    <r>
      <rPr>
        <rFont val="Arial"/>
        <b/>
        <color theme="1"/>
      </rPr>
      <t xml:space="preserve">Pinch Point 1 </t>
    </r>
    <r>
      <rPr>
        <rFont val="Arial"/>
        <color theme="1"/>
      </rPr>
      <t>(mirrors pinch pt 2___)</t>
    </r>
  </si>
  <si>
    <t>MIDPOINT. Mirrors itself.</t>
  </si>
  <si>
    <t xml:space="preserve">act II total: </t>
  </si>
  <si>
    <t>ACT III</t>
  </si>
  <si>
    <t>Pinch Point 2 (mirrors PP1)</t>
  </si>
  <si>
    <t>Plot Point 3/Dark Night of the Soul</t>
  </si>
  <si>
    <t>act III total</t>
  </si>
  <si>
    <t>ACT IV</t>
  </si>
  <si>
    <t>Climax</t>
  </si>
  <si>
    <t>Act IV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</si>
</sst>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i/>
      <color theme="1"/>
      <name val="Arial"/>
    </font>
    <font>
      <color rgb="FF000000"/>
      <name val="Arial"/>
    </font>
    <font>
      <b/>
      <color rgb="FF000000"/>
      <name val="Arial"/>
    </font>
    <font>
      <i/>
      <color rgb="FF000000"/>
      <name val="Arial"/>
    </font>
    <font/>
    <font>
      <b/>
      <i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6B26B"/>
        <bgColor rgb="FFF6B26B"/>
      </patternFill>
    </fill>
    <fill>
      <patternFill patternType="solid">
        <fgColor rgb="FFB6D7A8"/>
        <bgColor rgb="FFB6D7A8"/>
      </patternFill>
    </fill>
    <fill>
      <patternFill patternType="solid">
        <fgColor theme="0"/>
        <bgColor theme="0"/>
      </patternFill>
    </fill>
    <fill>
      <patternFill patternType="solid">
        <fgColor rgb="FFF9CB9C"/>
        <bgColor rgb="FFF9CB9C"/>
      </patternFill>
    </fill>
  </fills>
  <borders count="1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</border>
    <border>
      <right style="thick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wrapText="1"/>
    </xf>
    <xf borderId="1" fillId="0" fontId="1" numFmtId="0" xfId="0" applyAlignment="1" applyBorder="1" applyFont="1">
      <alignment horizontal="right" readingOrder="0" shrinkToFit="0" wrapText="1"/>
    </xf>
    <xf borderId="0" fillId="0" fontId="2" numFmtId="0" xfId="0" applyAlignment="1" applyFont="1">
      <alignment shrinkToFit="0" wrapText="1"/>
    </xf>
    <xf borderId="2" fillId="2" fontId="1" numFmtId="0" xfId="0" applyAlignment="1" applyBorder="1" applyFill="1" applyFont="1">
      <alignment horizontal="right" readingOrder="0" shrinkToFit="0" wrapText="1"/>
    </xf>
    <xf borderId="0" fillId="2" fontId="1" numFmtId="0" xfId="0" applyAlignment="1" applyFont="1">
      <alignment readingOrder="0" shrinkToFit="0" wrapText="1"/>
    </xf>
    <xf borderId="0" fillId="2" fontId="3" numFmtId="0" xfId="0" applyAlignment="1" applyFont="1">
      <alignment readingOrder="0" shrinkToFit="0" wrapText="1"/>
    </xf>
    <xf borderId="0" fillId="2" fontId="2" numFmtId="0" xfId="0" applyAlignment="1" applyFont="1">
      <alignment readingOrder="0" shrinkToFit="0" wrapText="1"/>
    </xf>
    <xf borderId="0" fillId="2" fontId="2" numFmtId="49" xfId="0" applyAlignment="1" applyFont="1" applyNumberFormat="1">
      <alignment horizontal="right" readingOrder="0" shrinkToFit="0" wrapText="1"/>
    </xf>
    <xf borderId="3" fillId="2" fontId="2" numFmtId="10" xfId="0" applyAlignment="1" applyBorder="1" applyFont="1" applyNumberFormat="1">
      <alignment readingOrder="0" shrinkToFit="0" wrapText="1"/>
    </xf>
    <xf borderId="1" fillId="3" fontId="2" numFmtId="0" xfId="0" applyAlignment="1" applyBorder="1" applyFill="1" applyFont="1">
      <alignment readingOrder="0" shrinkToFit="0" wrapText="1"/>
    </xf>
    <xf borderId="1" fillId="3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 shrinkToFit="0" wrapText="1"/>
    </xf>
    <xf borderId="1" fillId="0" fontId="2" numFmtId="49" xfId="0" applyAlignment="1" applyBorder="1" applyFont="1" applyNumberFormat="1">
      <alignment horizontal="right" readingOrder="0" shrinkToFit="0" wrapText="1"/>
    </xf>
    <xf borderId="1" fillId="0" fontId="2" numFmtId="10" xfId="0" applyAlignment="1" applyBorder="1" applyFont="1" applyNumberFormat="1">
      <alignment readingOrder="0" shrinkToFit="0" wrapText="1"/>
    </xf>
    <xf borderId="1" fillId="0" fontId="2" numFmtId="0" xfId="0" applyAlignment="1" applyBorder="1" applyFont="1">
      <alignment shrinkToFit="0" wrapText="1"/>
    </xf>
    <xf borderId="1" fillId="0" fontId="2" numFmtId="49" xfId="0" applyAlignment="1" applyBorder="1" applyFont="1" applyNumberFormat="1">
      <alignment horizontal="right" shrinkToFit="0" wrapText="1"/>
    </xf>
    <xf borderId="1" fillId="0" fontId="2" numFmtId="0" xfId="0" applyAlignment="1" applyBorder="1" applyFont="1">
      <alignment readingOrder="0" shrinkToFit="0" wrapText="1"/>
    </xf>
    <xf borderId="1" fillId="4" fontId="1" numFmtId="0" xfId="0" applyAlignment="1" applyBorder="1" applyFill="1" applyFont="1">
      <alignment readingOrder="0" shrinkToFit="0" wrapText="1"/>
    </xf>
    <xf borderId="4" fillId="4" fontId="4" numFmtId="0" xfId="0" applyAlignment="1" applyBorder="1" applyFont="1">
      <alignment horizontal="left" readingOrder="0" shrinkToFit="0" wrapText="1"/>
    </xf>
    <xf borderId="0" fillId="4" fontId="4" numFmtId="0" xfId="0" applyAlignment="1" applyFont="1">
      <alignment horizontal="left" readingOrder="0" shrinkToFit="0" wrapText="1"/>
    </xf>
    <xf borderId="0" fillId="4" fontId="5" numFmtId="0" xfId="0" applyAlignment="1" applyFont="1">
      <alignment horizontal="right" readingOrder="0" shrinkToFit="0" wrapText="1"/>
    </xf>
    <xf borderId="0" fillId="4" fontId="5" numFmtId="49" xfId="0" applyAlignment="1" applyFont="1" applyNumberFormat="1">
      <alignment horizontal="left" readingOrder="0" shrinkToFit="0" wrapText="1"/>
    </xf>
    <xf borderId="5" fillId="4" fontId="4" numFmtId="10" xfId="0" applyAlignment="1" applyBorder="1" applyFont="1" applyNumberFormat="1">
      <alignment horizontal="left" readingOrder="0" shrinkToFit="0" wrapText="1"/>
    </xf>
    <xf borderId="4" fillId="4" fontId="6" numFmtId="0" xfId="0" applyAlignment="1" applyBorder="1" applyFont="1">
      <alignment horizontal="left" readingOrder="0" shrinkToFit="0" wrapText="1"/>
    </xf>
    <xf borderId="5" fillId="0" fontId="7" numFmtId="0" xfId="0" applyBorder="1" applyFont="1"/>
    <xf borderId="0" fillId="4" fontId="6" numFmtId="0" xfId="0" applyAlignment="1" applyFont="1">
      <alignment horizontal="left" readingOrder="0" shrinkToFit="0" wrapText="1"/>
    </xf>
    <xf borderId="5" fillId="4" fontId="6" numFmtId="0" xfId="0" applyAlignment="1" applyBorder="1" applyFont="1">
      <alignment horizontal="left" readingOrder="0" shrinkToFit="0" wrapText="1"/>
    </xf>
    <xf borderId="6" fillId="2" fontId="8" numFmtId="0" xfId="0" applyAlignment="1" applyBorder="1" applyFont="1">
      <alignment horizontal="right" readingOrder="0" shrinkToFit="0" wrapText="1"/>
    </xf>
    <xf borderId="7" fillId="2" fontId="2" numFmtId="0" xfId="0" applyAlignment="1" applyBorder="1" applyFont="1">
      <alignment shrinkToFit="0" wrapText="1"/>
    </xf>
    <xf borderId="7" fillId="2" fontId="2" numFmtId="0" xfId="0" applyAlignment="1" applyBorder="1" applyFont="1">
      <alignment horizontal="right" shrinkToFit="0" wrapText="1"/>
    </xf>
    <xf borderId="8" fillId="2" fontId="2" numFmtId="10" xfId="0" applyAlignment="1" applyBorder="1" applyFont="1" applyNumberFormat="1">
      <alignment readingOrder="0" shrinkToFit="0" wrapText="1"/>
    </xf>
    <xf borderId="1" fillId="0" fontId="2" numFmtId="0" xfId="0" applyAlignment="1" applyBorder="1" applyFont="1">
      <alignment readingOrder="0" shrinkToFit="0" wrapText="1"/>
    </xf>
    <xf borderId="0" fillId="4" fontId="1" numFmtId="0" xfId="0" applyAlignment="1" applyFont="1">
      <alignment readingOrder="0" shrinkToFit="0" wrapText="1"/>
    </xf>
    <xf borderId="0" fillId="4" fontId="1" numFmtId="10" xfId="0" applyAlignment="1" applyFont="1" applyNumberFormat="1">
      <alignment readingOrder="0" shrinkToFit="0" wrapText="1"/>
    </xf>
    <xf borderId="2" fillId="4" fontId="1" numFmtId="0" xfId="0" applyAlignment="1" applyBorder="1" applyFont="1">
      <alignment readingOrder="0" shrinkToFit="0" wrapText="1"/>
    </xf>
    <xf borderId="0" fillId="4" fontId="1" numFmtId="49" xfId="0" applyAlignment="1" applyFont="1" applyNumberFormat="1">
      <alignment readingOrder="0" shrinkToFit="0" wrapText="1"/>
    </xf>
    <xf borderId="3" fillId="4" fontId="1" numFmtId="10" xfId="0" applyAlignment="1" applyBorder="1" applyFont="1" applyNumberFormat="1">
      <alignment readingOrder="0" shrinkToFit="0" wrapText="1"/>
    </xf>
    <xf borderId="9" fillId="4" fontId="1" numFmtId="0" xfId="0" applyAlignment="1" applyBorder="1" applyFont="1">
      <alignment readingOrder="0" shrinkToFit="0" wrapText="1"/>
    </xf>
    <xf borderId="10" fillId="4" fontId="1" numFmtId="0" xfId="0" applyAlignment="1" applyBorder="1" applyFont="1">
      <alignment readingOrder="0" shrinkToFit="0" wrapText="1"/>
    </xf>
    <xf borderId="10" fillId="4" fontId="8" numFmtId="0" xfId="0" applyAlignment="1" applyBorder="1" applyFont="1">
      <alignment readingOrder="0" shrinkToFit="0" wrapText="1"/>
    </xf>
    <xf borderId="11" fillId="4" fontId="1" numFmtId="0" xfId="0" applyAlignment="1" applyBorder="1" applyFont="1">
      <alignment readingOrder="0" shrinkToFit="0" wrapText="1"/>
    </xf>
    <xf borderId="2" fillId="5" fontId="1" numFmtId="0" xfId="0" applyAlignment="1" applyBorder="1" applyFill="1" applyFont="1">
      <alignment readingOrder="0" shrinkToFit="0" wrapText="1"/>
    </xf>
    <xf borderId="0" fillId="5" fontId="1" numFmtId="0" xfId="0" applyAlignment="1" applyFont="1">
      <alignment readingOrder="0" shrinkToFit="0" wrapText="1"/>
    </xf>
    <xf borderId="3" fillId="5" fontId="1" numFmtId="0" xfId="0" applyAlignment="1" applyBorder="1" applyFont="1">
      <alignment readingOrder="0" shrinkToFit="0" wrapText="1"/>
    </xf>
    <xf borderId="1" fillId="4" fontId="2" numFmtId="0" xfId="0" applyAlignment="1" applyBorder="1" applyFont="1">
      <alignment readingOrder="0" shrinkToFit="0" wrapText="1"/>
    </xf>
    <xf borderId="1" fillId="4" fontId="2" numFmtId="49" xfId="0" applyAlignment="1" applyBorder="1" applyFont="1" applyNumberFormat="1">
      <alignment horizontal="right" shrinkToFit="0" wrapText="1"/>
    </xf>
    <xf borderId="1" fillId="4" fontId="2" numFmtId="10" xfId="0" applyAlignment="1" applyBorder="1" applyFont="1" applyNumberFormat="1">
      <alignment readingOrder="0" shrinkToFit="0" wrapText="1"/>
    </xf>
    <xf borderId="1" fillId="4" fontId="2" numFmtId="0" xfId="0" applyAlignment="1" applyBorder="1" applyFont="1">
      <alignment shrinkToFit="0" wrapText="1"/>
    </xf>
    <xf borderId="0" fillId="0" fontId="2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1"/>
    </xf>
    <xf borderId="0" fillId="0" fontId="1" numFmtId="10" xfId="0" applyAlignment="1" applyFont="1" applyNumberFormat="1">
      <alignment readingOrder="0" shrinkToFit="0" wrapText="1"/>
    </xf>
    <xf borderId="0" fillId="0" fontId="1" numFmtId="49" xfId="0" applyAlignment="1" applyFont="1" applyNumberFormat="1">
      <alignment readingOrder="0" shrinkToFit="0" wrapText="1"/>
    </xf>
    <xf borderId="12" fillId="2" fontId="1" numFmtId="0" xfId="0" applyAlignment="1" applyBorder="1" applyFont="1">
      <alignment readingOrder="0" shrinkToFit="0" wrapText="1"/>
    </xf>
    <xf borderId="13" fillId="0" fontId="7" numFmtId="0" xfId="0" applyBorder="1" applyFont="1"/>
    <xf borderId="14" fillId="0" fontId="7" numFmtId="0" xfId="0" applyBorder="1" applyFont="1"/>
    <xf borderId="1" fillId="0" fontId="3" numFmtId="0" xfId="0" applyAlignment="1" applyBorder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horizontal="right" shrinkToFit="0" wrapText="1"/>
    </xf>
    <xf borderId="0" fillId="0" fontId="2" numFmtId="49" xfId="0" applyAlignment="1" applyFont="1" applyNumberFormat="1">
      <alignment horizontal="right" shrinkToFit="0" wrapText="1"/>
    </xf>
    <xf borderId="0" fillId="0" fontId="2" numFmtId="10" xfId="0" applyAlignment="1" applyFont="1" applyNumberForma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33.29"/>
    <col customWidth="1" min="2" max="2" width="12.43"/>
    <col customWidth="1" min="3" max="3" width="27.57"/>
    <col customWidth="1" min="6" max="6" width="17.86"/>
    <col customWidth="1" min="7" max="7" width="21.29"/>
    <col customWidth="1" min="8" max="8" width="11.86"/>
    <col customWidth="1" min="9" max="9" width="17.29"/>
    <col customWidth="1" min="10" max="10" width="12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 t="s">
        <v>10</v>
      </c>
      <c r="B2" s="5"/>
      <c r="C2" s="6"/>
      <c r="D2" s="7"/>
      <c r="E2" s="7"/>
      <c r="F2" s="7"/>
      <c r="G2" s="7"/>
      <c r="H2" s="8"/>
      <c r="I2" s="8"/>
      <c r="J2" s="9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10" t="s">
        <v>11</v>
      </c>
      <c r="B3" s="11">
        <v>1.0</v>
      </c>
      <c r="C3" s="12"/>
      <c r="D3" s="12"/>
      <c r="E3" s="12"/>
      <c r="F3" s="12"/>
      <c r="G3" s="12"/>
      <c r="H3" s="13" t="s">
        <v>12</v>
      </c>
      <c r="I3" s="13" t="str">
        <f>H3</f>
        <v>2400</v>
      </c>
      <c r="J3" s="14">
        <f t="shared" ref="J3:J14" si="1">I3/100000</f>
        <v>0.024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15"/>
      <c r="B4" s="1">
        <v>2.0</v>
      </c>
      <c r="C4" s="12"/>
      <c r="D4" s="12"/>
      <c r="E4" s="12"/>
      <c r="F4" s="12"/>
      <c r="G4" s="12"/>
      <c r="H4" s="12">
        <v>2000.0</v>
      </c>
      <c r="I4" s="16">
        <f t="shared" ref="I4:I14" si="2">I3+H4</f>
        <v>4400</v>
      </c>
      <c r="J4" s="14">
        <f t="shared" si="1"/>
        <v>0.044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12"/>
      <c r="B5" s="1">
        <v>3.0</v>
      </c>
      <c r="C5" s="12"/>
      <c r="D5" s="12"/>
      <c r="E5" s="12"/>
      <c r="F5" s="12"/>
      <c r="G5" s="12"/>
      <c r="H5" s="12">
        <v>2000.0</v>
      </c>
      <c r="I5" s="16">
        <f t="shared" si="2"/>
        <v>6400</v>
      </c>
      <c r="J5" s="14">
        <f t="shared" si="1"/>
        <v>0.064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10" t="s">
        <v>13</v>
      </c>
      <c r="B6" s="11">
        <v>4.0</v>
      </c>
      <c r="C6" s="12"/>
      <c r="D6" s="12"/>
      <c r="E6" s="12"/>
      <c r="F6" s="12"/>
      <c r="G6" s="12"/>
      <c r="H6" s="12">
        <v>2400.0</v>
      </c>
      <c r="I6" s="16">
        <f t="shared" si="2"/>
        <v>8800</v>
      </c>
      <c r="J6" s="14">
        <f t="shared" si="1"/>
        <v>0.088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12"/>
      <c r="B7" s="1">
        <v>5.0</v>
      </c>
      <c r="C7" s="12"/>
      <c r="D7" s="15"/>
      <c r="E7" s="15"/>
      <c r="F7" s="15"/>
      <c r="G7" s="15"/>
      <c r="H7" s="12">
        <v>2000.0</v>
      </c>
      <c r="I7" s="16">
        <f t="shared" si="2"/>
        <v>10800</v>
      </c>
      <c r="J7" s="14">
        <f t="shared" si="1"/>
        <v>0.108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12"/>
      <c r="B8" s="1">
        <v>6.0</v>
      </c>
      <c r="C8" s="12"/>
      <c r="D8" s="12"/>
      <c r="E8" s="12"/>
      <c r="F8" s="12"/>
      <c r="G8" s="17"/>
      <c r="H8" s="12">
        <v>2000.0</v>
      </c>
      <c r="I8" s="16">
        <f t="shared" si="2"/>
        <v>12800</v>
      </c>
      <c r="J8" s="14">
        <f t="shared" si="1"/>
        <v>0.128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15"/>
      <c r="B9" s="1">
        <v>7.0</v>
      </c>
      <c r="C9" s="12"/>
      <c r="D9" s="12"/>
      <c r="E9" s="12"/>
      <c r="F9" s="12"/>
      <c r="G9" s="12"/>
      <c r="H9" s="12">
        <v>2000.0</v>
      </c>
      <c r="I9" s="16">
        <f t="shared" si="2"/>
        <v>14800</v>
      </c>
      <c r="J9" s="14">
        <f t="shared" si="1"/>
        <v>0.148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11" t="s">
        <v>14</v>
      </c>
      <c r="B10" s="11">
        <v>8.0</v>
      </c>
      <c r="C10" s="12"/>
      <c r="D10" s="15"/>
      <c r="E10" s="15"/>
      <c r="F10" s="15"/>
      <c r="G10" s="15"/>
      <c r="H10" s="12">
        <v>2000.0</v>
      </c>
      <c r="I10" s="16">
        <f t="shared" si="2"/>
        <v>16800</v>
      </c>
      <c r="J10" s="14">
        <f t="shared" si="1"/>
        <v>0.168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12"/>
      <c r="B11" s="1">
        <v>9.0</v>
      </c>
      <c r="C11" s="12"/>
      <c r="D11" s="12"/>
      <c r="E11" s="12"/>
      <c r="F11" s="12"/>
      <c r="G11" s="12"/>
      <c r="H11" s="12">
        <v>2100.0</v>
      </c>
      <c r="I11" s="16">
        <f t="shared" si="2"/>
        <v>18900</v>
      </c>
      <c r="J11" s="14">
        <f t="shared" si="1"/>
        <v>0.189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11" t="s">
        <v>15</v>
      </c>
      <c r="B12" s="11">
        <v>10.0</v>
      </c>
      <c r="C12" s="12"/>
      <c r="D12" s="12"/>
      <c r="E12" s="12"/>
      <c r="F12" s="12"/>
      <c r="G12" s="12"/>
      <c r="H12" s="12">
        <v>2100.0</v>
      </c>
      <c r="I12" s="16">
        <f t="shared" si="2"/>
        <v>21000</v>
      </c>
      <c r="J12" s="14">
        <f t="shared" si="1"/>
        <v>0.21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15"/>
      <c r="B13" s="18">
        <v>11.0</v>
      </c>
      <c r="C13" s="12"/>
      <c r="D13" s="12"/>
      <c r="E13" s="12"/>
      <c r="F13" s="12"/>
      <c r="G13" s="12"/>
      <c r="H13" s="12">
        <v>2000.0</v>
      </c>
      <c r="I13" s="16">
        <f t="shared" si="2"/>
        <v>23000</v>
      </c>
      <c r="J13" s="14">
        <f t="shared" si="1"/>
        <v>0.23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11" t="s">
        <v>16</v>
      </c>
      <c r="B14" s="11">
        <v>12.0</v>
      </c>
      <c r="C14" s="12"/>
      <c r="D14" s="12"/>
      <c r="E14" s="12"/>
      <c r="F14" s="12"/>
      <c r="G14" s="12"/>
      <c r="H14" s="12">
        <v>2000.0</v>
      </c>
      <c r="I14" s="16">
        <f t="shared" si="2"/>
        <v>25000</v>
      </c>
      <c r="J14" s="14">
        <f t="shared" si="1"/>
        <v>0.25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19"/>
      <c r="B16" s="20"/>
      <c r="C16" s="20"/>
      <c r="D16" s="20"/>
      <c r="E16" s="20"/>
      <c r="F16" s="20"/>
      <c r="G16" s="20"/>
      <c r="H16" s="21" t="s">
        <v>17</v>
      </c>
      <c r="I16" s="22">
        <f>H3+H4+H5+H6+H7+H8+H9+H10+H11+H12+H13+H14</f>
        <v>25000</v>
      </c>
      <c r="J16" s="23">
        <f>I14/100000</f>
        <v>0.25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24"/>
      <c r="J17" s="25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>
      <c r="A18" s="24"/>
      <c r="B18" s="26"/>
      <c r="C18" s="26"/>
      <c r="D18" s="26"/>
      <c r="E18" s="26"/>
      <c r="F18" s="26"/>
      <c r="G18" s="26"/>
      <c r="H18" s="26"/>
      <c r="I18" s="26"/>
      <c r="J18" s="27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>
      <c r="A19" s="28" t="s">
        <v>18</v>
      </c>
      <c r="B19" s="29"/>
      <c r="C19" s="29"/>
      <c r="D19" s="29"/>
      <c r="E19" s="29"/>
      <c r="F19" s="29"/>
      <c r="G19" s="29"/>
      <c r="H19" s="29"/>
      <c r="I19" s="30"/>
      <c r="J19" s="31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>
      <c r="A20" s="18"/>
      <c r="B20" s="18">
        <v>13.0</v>
      </c>
      <c r="C20" s="12"/>
      <c r="D20" s="12"/>
      <c r="E20" s="12"/>
      <c r="F20" s="12"/>
      <c r="G20" s="12"/>
      <c r="H20" s="13" t="s">
        <v>12</v>
      </c>
      <c r="I20" s="16">
        <f>I14+H20</f>
        <v>27400</v>
      </c>
      <c r="J20" s="14">
        <f t="shared" ref="J20:J31" si="3">I20/100000</f>
        <v>0.274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>
      <c r="A21" s="12"/>
      <c r="B21" s="1">
        <v>14.0</v>
      </c>
      <c r="C21" s="12"/>
      <c r="D21" s="12"/>
      <c r="E21" s="12"/>
      <c r="F21" s="12"/>
      <c r="G21" s="12"/>
      <c r="H21" s="12">
        <v>2000.0</v>
      </c>
      <c r="I21" s="16">
        <f t="shared" ref="I21:I31" si="4">I20+H21</f>
        <v>29400</v>
      </c>
      <c r="J21" s="14">
        <f t="shared" si="3"/>
        <v>0.294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>
      <c r="A22" s="12"/>
      <c r="B22" s="1">
        <v>15.0</v>
      </c>
      <c r="C22" s="12"/>
      <c r="D22" s="12"/>
      <c r="E22" s="12"/>
      <c r="F22" s="12"/>
      <c r="G22" s="12"/>
      <c r="H22" s="12">
        <v>2000.0</v>
      </c>
      <c r="I22" s="16">
        <f t="shared" si="4"/>
        <v>31400</v>
      </c>
      <c r="J22" s="14">
        <f t="shared" si="3"/>
        <v>0.314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>
      <c r="A23" s="12"/>
      <c r="B23" s="1">
        <v>16.0</v>
      </c>
      <c r="C23" s="12"/>
      <c r="D23" s="12"/>
      <c r="E23" s="12"/>
      <c r="F23" s="12"/>
      <c r="G23" s="12"/>
      <c r="H23" s="12">
        <v>2400.0</v>
      </c>
      <c r="I23" s="16">
        <f t="shared" si="4"/>
        <v>33800</v>
      </c>
      <c r="J23" s="14">
        <f t="shared" si="3"/>
        <v>0.338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>
      <c r="A24" s="10" t="s">
        <v>19</v>
      </c>
      <c r="B24" s="11">
        <v>17.0</v>
      </c>
      <c r="C24" s="12"/>
      <c r="D24" s="12"/>
      <c r="E24" s="12"/>
      <c r="F24" s="12"/>
      <c r="G24" s="12"/>
      <c r="H24" s="12">
        <v>2000.0</v>
      </c>
      <c r="I24" s="16">
        <f t="shared" si="4"/>
        <v>35800</v>
      </c>
      <c r="J24" s="14">
        <f t="shared" si="3"/>
        <v>0.358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>
      <c r="A25" s="15"/>
      <c r="B25" s="1">
        <v>18.0</v>
      </c>
      <c r="C25" s="12"/>
      <c r="D25" s="12"/>
      <c r="E25" s="12"/>
      <c r="F25" s="12"/>
      <c r="G25" s="12"/>
      <c r="H25" s="12">
        <v>2000.0</v>
      </c>
      <c r="I25" s="16">
        <f t="shared" si="4"/>
        <v>37800</v>
      </c>
      <c r="J25" s="14">
        <f t="shared" si="3"/>
        <v>0.378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>
      <c r="A26" s="15"/>
      <c r="B26" s="1">
        <v>19.0</v>
      </c>
      <c r="C26" s="12"/>
      <c r="D26" s="15"/>
      <c r="E26" s="15"/>
      <c r="F26" s="15"/>
      <c r="G26" s="15"/>
      <c r="H26" s="12">
        <v>2000.0</v>
      </c>
      <c r="I26" s="16">
        <f t="shared" si="4"/>
        <v>39800</v>
      </c>
      <c r="J26" s="14">
        <f t="shared" si="3"/>
        <v>0.398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>
      <c r="A27" s="12"/>
      <c r="B27" s="1">
        <v>20.0</v>
      </c>
      <c r="C27" s="12"/>
      <c r="D27" s="12"/>
      <c r="E27" s="12"/>
      <c r="F27" s="12"/>
      <c r="G27" s="12"/>
      <c r="H27" s="12">
        <v>2000.0</v>
      </c>
      <c r="I27" s="16">
        <f t="shared" si="4"/>
        <v>41800</v>
      </c>
      <c r="J27" s="14">
        <f t="shared" si="3"/>
        <v>0.418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>
      <c r="A28" s="15"/>
      <c r="B28" s="1">
        <v>21.0</v>
      </c>
      <c r="C28" s="12"/>
      <c r="D28" s="12"/>
      <c r="E28" s="12"/>
      <c r="F28" s="12"/>
      <c r="G28" s="12"/>
      <c r="H28" s="12">
        <v>2100.0</v>
      </c>
      <c r="I28" s="16">
        <f t="shared" si="4"/>
        <v>43900</v>
      </c>
      <c r="J28" s="14">
        <f t="shared" si="3"/>
        <v>0.439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>
      <c r="A29" s="1"/>
      <c r="B29" s="1">
        <v>22.0</v>
      </c>
      <c r="C29" s="12"/>
      <c r="D29" s="12"/>
      <c r="E29" s="12"/>
      <c r="F29" s="12"/>
      <c r="G29" s="12"/>
      <c r="H29" s="12">
        <v>2100.0</v>
      </c>
      <c r="I29" s="16">
        <f t="shared" si="4"/>
        <v>46000</v>
      </c>
      <c r="J29" s="14">
        <f t="shared" si="3"/>
        <v>0.46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>
      <c r="A30" s="32"/>
      <c r="B30" s="1">
        <v>23.0</v>
      </c>
      <c r="C30" s="12"/>
      <c r="D30" s="12"/>
      <c r="E30" s="12"/>
      <c r="F30" s="12"/>
      <c r="G30" s="12"/>
      <c r="H30" s="12">
        <v>2000.0</v>
      </c>
      <c r="I30" s="16">
        <f t="shared" si="4"/>
        <v>48000</v>
      </c>
      <c r="J30" s="14">
        <f t="shared" si="3"/>
        <v>0.48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>
      <c r="A31" s="11" t="s">
        <v>20</v>
      </c>
      <c r="B31" s="11">
        <v>24.0</v>
      </c>
      <c r="C31" s="12"/>
      <c r="D31" s="12"/>
      <c r="E31" s="12"/>
      <c r="F31" s="12"/>
      <c r="G31" s="12"/>
      <c r="H31" s="12">
        <v>2000.0</v>
      </c>
      <c r="I31" s="16">
        <f t="shared" si="4"/>
        <v>50000</v>
      </c>
      <c r="J31" s="14">
        <f t="shared" si="3"/>
        <v>0.5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>
      <c r="A32" s="33"/>
      <c r="B32" s="33"/>
      <c r="C32" s="33"/>
      <c r="D32" s="33"/>
      <c r="E32" s="33"/>
      <c r="F32" s="33"/>
      <c r="G32" s="33"/>
      <c r="H32" s="33"/>
      <c r="I32" s="33"/>
      <c r="J32" s="3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>
      <c r="A33" s="35"/>
      <c r="B33" s="33"/>
      <c r="C33" s="33"/>
      <c r="D33" s="33"/>
      <c r="E33" s="33"/>
      <c r="F33" s="33"/>
      <c r="G33" s="33"/>
      <c r="H33" s="33" t="s">
        <v>21</v>
      </c>
      <c r="I33" s="36">
        <f>I31-I14</f>
        <v>25000</v>
      </c>
      <c r="J33" s="37">
        <f>(I33/110000)</f>
        <v>0.2272727273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>
      <c r="A34" s="38"/>
      <c r="B34" s="39"/>
      <c r="C34" s="39"/>
      <c r="D34" s="40"/>
      <c r="E34" s="39"/>
      <c r="F34" s="39"/>
      <c r="G34" s="39"/>
      <c r="H34" s="39"/>
      <c r="I34" s="39"/>
      <c r="J34" s="41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>
      <c r="A35" s="42" t="s">
        <v>22</v>
      </c>
      <c r="B35" s="43"/>
      <c r="C35" s="43"/>
      <c r="D35" s="43"/>
      <c r="E35" s="43"/>
      <c r="F35" s="43"/>
      <c r="G35" s="43"/>
      <c r="H35" s="43"/>
      <c r="I35" s="43"/>
      <c r="J35" s="44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>
      <c r="A36" s="12"/>
      <c r="B36" s="1">
        <v>25.0</v>
      </c>
      <c r="C36" s="45"/>
      <c r="D36" s="45"/>
      <c r="E36" s="45"/>
      <c r="F36" s="45"/>
      <c r="G36" s="45"/>
      <c r="H36" s="13" t="s">
        <v>12</v>
      </c>
      <c r="I36" s="46">
        <f>I31+H36</f>
        <v>52400</v>
      </c>
      <c r="J36" s="47">
        <f t="shared" ref="J36:J47" si="5">I36/100000</f>
        <v>0.524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>
      <c r="A37" s="15"/>
      <c r="B37" s="1">
        <v>26.0</v>
      </c>
      <c r="C37" s="45"/>
      <c r="D37" s="45"/>
      <c r="E37" s="45"/>
      <c r="F37" s="45"/>
      <c r="G37" s="45"/>
      <c r="H37" s="12">
        <v>2000.0</v>
      </c>
      <c r="I37" s="46">
        <f t="shared" ref="I37:I47" si="6">I36+H37</f>
        <v>54400</v>
      </c>
      <c r="J37" s="47">
        <f t="shared" si="5"/>
        <v>0.544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>
      <c r="A38" s="15"/>
      <c r="B38" s="1">
        <v>27.0</v>
      </c>
      <c r="C38" s="45"/>
      <c r="D38" s="45"/>
      <c r="E38" s="45"/>
      <c r="F38" s="45"/>
      <c r="G38" s="45"/>
      <c r="H38" s="12">
        <v>2000.0</v>
      </c>
      <c r="I38" s="46">
        <f t="shared" si="6"/>
        <v>56400</v>
      </c>
      <c r="J38" s="47">
        <f t="shared" si="5"/>
        <v>0.564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>
      <c r="A39" s="12"/>
      <c r="B39" s="1">
        <v>28.0</v>
      </c>
      <c r="C39" s="45"/>
      <c r="D39" s="45"/>
      <c r="E39" s="45"/>
      <c r="F39" s="45"/>
      <c r="G39" s="45"/>
      <c r="H39" s="12">
        <v>2400.0</v>
      </c>
      <c r="I39" s="46">
        <f t="shared" si="6"/>
        <v>58800</v>
      </c>
      <c r="J39" s="47">
        <f t="shared" si="5"/>
        <v>0.588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>
      <c r="A40" s="15"/>
      <c r="B40" s="1">
        <v>29.0</v>
      </c>
      <c r="C40" s="45"/>
      <c r="D40" s="45"/>
      <c r="E40" s="45"/>
      <c r="F40" s="45"/>
      <c r="G40" s="45"/>
      <c r="H40" s="12">
        <v>2000.0</v>
      </c>
      <c r="I40" s="46">
        <f t="shared" si="6"/>
        <v>60800</v>
      </c>
      <c r="J40" s="47">
        <f t="shared" si="5"/>
        <v>0.608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>
      <c r="A41" s="11" t="s">
        <v>23</v>
      </c>
      <c r="B41" s="11">
        <v>30.0</v>
      </c>
      <c r="C41" s="45"/>
      <c r="D41" s="45"/>
      <c r="E41" s="45"/>
      <c r="F41" s="45"/>
      <c r="G41" s="45"/>
      <c r="H41" s="12">
        <v>2000.0</v>
      </c>
      <c r="I41" s="46">
        <f t="shared" si="6"/>
        <v>62800</v>
      </c>
      <c r="J41" s="47">
        <f t="shared" si="5"/>
        <v>0.628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>
      <c r="A42" s="15"/>
      <c r="B42" s="18">
        <v>31.0</v>
      </c>
      <c r="C42" s="45"/>
      <c r="D42" s="45"/>
      <c r="E42" s="45"/>
      <c r="F42" s="45"/>
      <c r="G42" s="45"/>
      <c r="H42" s="12">
        <v>2000.0</v>
      </c>
      <c r="I42" s="46">
        <f t="shared" si="6"/>
        <v>64800</v>
      </c>
      <c r="J42" s="47">
        <f t="shared" si="5"/>
        <v>0.648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>
      <c r="A43" s="3"/>
      <c r="B43" s="18">
        <v>32.0</v>
      </c>
      <c r="C43" s="45"/>
      <c r="D43" s="45"/>
      <c r="E43" s="45"/>
      <c r="F43" s="45"/>
      <c r="G43" s="45"/>
      <c r="H43" s="12">
        <v>2000.0</v>
      </c>
      <c r="I43" s="46">
        <f t="shared" si="6"/>
        <v>66800</v>
      </c>
      <c r="J43" s="47">
        <f t="shared" si="5"/>
        <v>0.668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>
      <c r="A44" s="12"/>
      <c r="B44" s="18">
        <v>33.0</v>
      </c>
      <c r="C44" s="45"/>
      <c r="D44" s="45"/>
      <c r="E44" s="45"/>
      <c r="F44" s="45"/>
      <c r="G44" s="45"/>
      <c r="H44" s="12">
        <v>2100.0</v>
      </c>
      <c r="I44" s="46">
        <f t="shared" si="6"/>
        <v>68900</v>
      </c>
      <c r="J44" s="47">
        <f t="shared" si="5"/>
        <v>0.689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>
      <c r="A45" s="48"/>
      <c r="B45" s="18">
        <v>34.0</v>
      </c>
      <c r="C45" s="45"/>
      <c r="D45" s="45"/>
      <c r="E45" s="45"/>
      <c r="F45" s="45"/>
      <c r="G45" s="45"/>
      <c r="H45" s="12">
        <v>2100.0</v>
      </c>
      <c r="I45" s="46">
        <f t="shared" si="6"/>
        <v>71000</v>
      </c>
      <c r="J45" s="47">
        <f t="shared" si="5"/>
        <v>0.71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>
      <c r="A46" s="48"/>
      <c r="B46" s="18">
        <v>35.0</v>
      </c>
      <c r="C46" s="45"/>
      <c r="D46" s="45"/>
      <c r="E46" s="45"/>
      <c r="F46" s="45"/>
      <c r="G46" s="45"/>
      <c r="H46" s="12">
        <v>2000.0</v>
      </c>
      <c r="I46" s="46">
        <f t="shared" si="6"/>
        <v>73000</v>
      </c>
      <c r="J46" s="47">
        <f t="shared" si="5"/>
        <v>0.73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>
      <c r="A47" s="11" t="s">
        <v>24</v>
      </c>
      <c r="B47" s="11">
        <v>36.0</v>
      </c>
      <c r="C47" s="45"/>
      <c r="D47" s="45"/>
      <c r="E47" s="45"/>
      <c r="F47" s="45"/>
      <c r="G47" s="45"/>
      <c r="H47" s="12">
        <v>2000.0</v>
      </c>
      <c r="I47" s="46">
        <f t="shared" si="6"/>
        <v>75000</v>
      </c>
      <c r="J47" s="47">
        <f t="shared" si="5"/>
        <v>0.75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>
      <c r="A48" s="49"/>
      <c r="B48" s="49"/>
      <c r="C48" s="49"/>
      <c r="D48" s="49"/>
      <c r="E48" s="49"/>
      <c r="F48" s="49"/>
      <c r="G48" s="49"/>
      <c r="H48" s="50"/>
      <c r="I48" s="50"/>
      <c r="J48" s="51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>
      <c r="A49" s="49"/>
      <c r="B49" s="49"/>
      <c r="C49" s="49"/>
      <c r="D49" s="49"/>
      <c r="E49" s="49"/>
      <c r="F49" s="49"/>
      <c r="G49" s="49"/>
      <c r="H49" s="50" t="s">
        <v>25</v>
      </c>
      <c r="I49" s="52">
        <f>I47-I31</f>
        <v>25000</v>
      </c>
      <c r="J49" s="51">
        <f>I49/100000</f>
        <v>0.25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>
      <c r="A50" s="49"/>
      <c r="B50" s="49"/>
      <c r="C50" s="49"/>
      <c r="D50" s="49"/>
      <c r="E50" s="49"/>
      <c r="F50" s="49"/>
      <c r="G50" s="49"/>
      <c r="H50" s="50"/>
      <c r="I50" s="50"/>
      <c r="J50" s="51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>
      <c r="A51" s="53" t="s">
        <v>26</v>
      </c>
      <c r="B51" s="54"/>
      <c r="C51" s="54"/>
      <c r="D51" s="54"/>
      <c r="E51" s="54"/>
      <c r="F51" s="54"/>
      <c r="G51" s="54"/>
      <c r="H51" s="54"/>
      <c r="I51" s="54"/>
      <c r="J51" s="55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>
      <c r="A52" s="18"/>
      <c r="B52" s="18">
        <v>37.0</v>
      </c>
      <c r="C52" s="12"/>
      <c r="D52" s="12"/>
      <c r="E52" s="12"/>
      <c r="F52" s="12"/>
      <c r="G52" s="12"/>
      <c r="H52" s="13" t="s">
        <v>12</v>
      </c>
      <c r="I52" s="16">
        <f>I47+H52</f>
        <v>77400</v>
      </c>
      <c r="J52" s="14">
        <f t="shared" ref="J52:J63" si="7">I52/100000</f>
        <v>0.774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>
      <c r="A53" s="15"/>
      <c r="B53" s="1">
        <v>38.0</v>
      </c>
      <c r="C53" s="12"/>
      <c r="D53" s="12"/>
      <c r="E53" s="12"/>
      <c r="F53" s="12"/>
      <c r="G53" s="12"/>
      <c r="H53" s="12">
        <v>2000.0</v>
      </c>
      <c r="I53" s="16">
        <f t="shared" ref="I53:I63" si="8">I52+H53</f>
        <v>79400</v>
      </c>
      <c r="J53" s="14">
        <f t="shared" si="7"/>
        <v>0.794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>
      <c r="A54" s="15"/>
      <c r="B54" s="1">
        <v>39.0</v>
      </c>
      <c r="C54" s="12"/>
      <c r="D54" s="12"/>
      <c r="E54" s="12"/>
      <c r="F54" s="12"/>
      <c r="G54" s="12"/>
      <c r="H54" s="12">
        <v>2000.0</v>
      </c>
      <c r="I54" s="16">
        <f t="shared" si="8"/>
        <v>81400</v>
      </c>
      <c r="J54" s="14">
        <f t="shared" si="7"/>
        <v>0.814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>
      <c r="A55" s="15"/>
      <c r="B55" s="1">
        <v>40.0</v>
      </c>
      <c r="C55" s="12"/>
      <c r="D55" s="12"/>
      <c r="E55" s="12"/>
      <c r="F55" s="12"/>
      <c r="G55" s="12"/>
      <c r="H55" s="12">
        <v>2400.0</v>
      </c>
      <c r="I55" s="16">
        <f t="shared" si="8"/>
        <v>83800</v>
      </c>
      <c r="J55" s="14">
        <f t="shared" si="7"/>
        <v>0.838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>
      <c r="A56" s="3"/>
      <c r="B56" s="18">
        <v>41.0</v>
      </c>
      <c r="C56" s="12"/>
      <c r="D56" s="12"/>
      <c r="E56" s="12"/>
      <c r="F56" s="12"/>
      <c r="G56" s="12"/>
      <c r="H56" s="12">
        <v>2000.0</v>
      </c>
      <c r="I56" s="16">
        <f t="shared" si="8"/>
        <v>85800</v>
      </c>
      <c r="J56" s="14">
        <f t="shared" si="7"/>
        <v>0.858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>
      <c r="A57" s="15"/>
      <c r="B57" s="1">
        <v>42.0</v>
      </c>
      <c r="C57" s="12"/>
      <c r="D57" s="12"/>
      <c r="E57" s="12"/>
      <c r="F57" s="12"/>
      <c r="G57" s="12"/>
      <c r="H57" s="12">
        <v>2000.0</v>
      </c>
      <c r="I57" s="16">
        <f t="shared" si="8"/>
        <v>87800</v>
      </c>
      <c r="J57" s="14">
        <f t="shared" si="7"/>
        <v>0.878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>
      <c r="A58" s="11" t="s">
        <v>27</v>
      </c>
      <c r="B58" s="11">
        <v>43.0</v>
      </c>
      <c r="C58" s="12"/>
      <c r="D58" s="12"/>
      <c r="E58" s="12"/>
      <c r="F58" s="12"/>
      <c r="G58" s="12"/>
      <c r="H58" s="12">
        <v>2000.0</v>
      </c>
      <c r="I58" s="16">
        <f t="shared" si="8"/>
        <v>89800</v>
      </c>
      <c r="J58" s="14">
        <f t="shared" si="7"/>
        <v>0.898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>
      <c r="A59" s="15"/>
      <c r="B59" s="1">
        <v>44.0</v>
      </c>
      <c r="C59" s="12"/>
      <c r="D59" s="12"/>
      <c r="E59" s="12"/>
      <c r="F59" s="12"/>
      <c r="G59" s="12"/>
      <c r="H59" s="12">
        <v>2000.0</v>
      </c>
      <c r="I59" s="16">
        <f t="shared" si="8"/>
        <v>91800</v>
      </c>
      <c r="J59" s="14">
        <f t="shared" si="7"/>
        <v>0.918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>
      <c r="A60" s="12"/>
      <c r="B60" s="1">
        <v>45.0</v>
      </c>
      <c r="C60" s="12"/>
      <c r="D60" s="12"/>
      <c r="E60" s="12"/>
      <c r="F60" s="12"/>
      <c r="G60" s="12"/>
      <c r="H60" s="12">
        <v>2100.0</v>
      </c>
      <c r="I60" s="16">
        <f t="shared" si="8"/>
        <v>93900</v>
      </c>
      <c r="J60" s="14">
        <f t="shared" si="7"/>
        <v>0.939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>
      <c r="A61" s="56"/>
      <c r="B61" s="1">
        <v>46.0</v>
      </c>
      <c r="C61" s="12"/>
      <c r="D61" s="12"/>
      <c r="E61" s="12"/>
      <c r="F61" s="12"/>
      <c r="G61" s="12"/>
      <c r="H61" s="12">
        <v>2100.0</v>
      </c>
      <c r="I61" s="16">
        <f t="shared" si="8"/>
        <v>96000</v>
      </c>
      <c r="J61" s="14">
        <f t="shared" si="7"/>
        <v>0.96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>
      <c r="A62" s="15"/>
      <c r="B62" s="1">
        <v>47.0</v>
      </c>
      <c r="C62" s="12"/>
      <c r="D62" s="12"/>
      <c r="E62" s="12"/>
      <c r="F62" s="12"/>
      <c r="G62" s="12"/>
      <c r="H62" s="12">
        <v>2000.0</v>
      </c>
      <c r="I62" s="16">
        <f t="shared" si="8"/>
        <v>98000</v>
      </c>
      <c r="J62" s="14">
        <f t="shared" si="7"/>
        <v>0.98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>
      <c r="A63" s="15"/>
      <c r="B63" s="1">
        <v>48.0</v>
      </c>
      <c r="C63" s="12"/>
      <c r="D63" s="12"/>
      <c r="E63" s="12"/>
      <c r="F63" s="12"/>
      <c r="G63" s="12"/>
      <c r="H63" s="12">
        <v>2000.0</v>
      </c>
      <c r="I63" s="16">
        <f t="shared" si="8"/>
        <v>100000</v>
      </c>
      <c r="J63" s="14">
        <f t="shared" si="7"/>
        <v>1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>
      <c r="A64" s="3"/>
      <c r="B64" s="57"/>
      <c r="C64" s="3"/>
      <c r="D64" s="3"/>
      <c r="E64" s="3"/>
      <c r="F64" s="3"/>
      <c r="G64" s="3"/>
      <c r="H64" s="50"/>
      <c r="I64" s="58"/>
      <c r="J64" s="51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>
      <c r="A65" s="3"/>
      <c r="B65" s="57"/>
      <c r="C65" s="3"/>
      <c r="D65" s="3"/>
      <c r="E65" s="3"/>
      <c r="F65" s="3"/>
      <c r="G65" s="3"/>
      <c r="H65" s="50" t="s">
        <v>28</v>
      </c>
      <c r="I65" s="59">
        <f>I63-I47</f>
        <v>25000</v>
      </c>
      <c r="J65" s="51">
        <f>I65/100000</f>
        <v>0.25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>
      <c r="A66" s="3"/>
      <c r="B66" s="57"/>
      <c r="C66" s="3"/>
      <c r="D66" s="3"/>
      <c r="E66" s="3"/>
      <c r="F66" s="3"/>
      <c r="G66" s="3"/>
      <c r="H66" s="50"/>
      <c r="I66" s="58"/>
      <c r="J66" s="51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>
      <c r="A67" s="3"/>
      <c r="B67" s="57"/>
      <c r="C67" s="49"/>
      <c r="D67" s="3"/>
      <c r="E67" s="3"/>
      <c r="F67" s="3"/>
      <c r="G67" s="3"/>
      <c r="H67" s="49"/>
      <c r="I67" s="58"/>
      <c r="J67" s="60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</sheetData>
  <mergeCells count="2">
    <mergeCell ref="A17:J17"/>
    <mergeCell ref="A51:J51"/>
  </mergeCells>
  <drawing r:id="rId1"/>
</worksheet>
</file>